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\Desktop\SLEP 2023\Glosas Presupuestarias\"/>
    </mc:Choice>
  </mc:AlternateContent>
  <xr:revisionPtr revIDLastSave="0" documentId="8_{12F24897-A9E1-4336-8FD5-53203A167972}" xr6:coauthVersionLast="47" xr6:coauthVersionMax="47" xr10:uidLastSave="{00000000-0000-0000-0000-000000000000}"/>
  <bookViews>
    <workbookView xWindow="-120" yWindow="-120" windowWidth="20730" windowHeight="11160" activeTab="1" xr2:uid="{E33E18DA-952E-4F96-A68F-5254E7E39F2C}"/>
  </bookViews>
  <sheets>
    <sheet name="2901 DIC" sheetId="1" r:id="rId1"/>
    <sheet name="2902 DIC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" l="1"/>
  <c r="J13" i="2"/>
  <c r="L13" i="2"/>
  <c r="N13" i="2"/>
  <c r="P13" i="2"/>
  <c r="R13" i="2"/>
  <c r="T13" i="2"/>
  <c r="H15" i="2"/>
  <c r="J15" i="2"/>
  <c r="L15" i="2"/>
  <c r="N15" i="2"/>
  <c r="P15" i="2"/>
  <c r="R15" i="2"/>
  <c r="T15" i="2"/>
  <c r="H24" i="2"/>
  <c r="J24" i="2"/>
  <c r="L24" i="2"/>
  <c r="M24" i="2"/>
  <c r="N24" i="2"/>
  <c r="P24" i="2"/>
  <c r="R24" i="2"/>
  <c r="T24" i="2"/>
  <c r="H25" i="2"/>
  <c r="J25" i="2"/>
  <c r="L25" i="2"/>
  <c r="M25" i="2"/>
  <c r="N25" i="2"/>
  <c r="P25" i="2"/>
  <c r="Q25" i="2"/>
  <c r="T25" i="2" s="1"/>
  <c r="R25" i="2"/>
  <c r="H27" i="2"/>
  <c r="J27" i="2"/>
  <c r="L27" i="2"/>
  <c r="M27" i="2"/>
  <c r="P27" i="2" s="1"/>
  <c r="N27" i="2"/>
  <c r="Q27" i="2"/>
  <c r="R27" i="2"/>
  <c r="T27" i="2"/>
  <c r="H29" i="2"/>
  <c r="J29" i="2"/>
  <c r="L29" i="2"/>
  <c r="N29" i="2"/>
  <c r="P29" i="2"/>
  <c r="H30" i="2"/>
  <c r="J30" i="2"/>
  <c r="L30" i="2"/>
  <c r="N30" i="2"/>
  <c r="P30" i="2"/>
  <c r="H32" i="2"/>
  <c r="J32" i="2"/>
  <c r="L32" i="2"/>
  <c r="N32" i="2"/>
  <c r="P32" i="2"/>
  <c r="H34" i="2"/>
  <c r="J34" i="2"/>
  <c r="L34" i="2"/>
  <c r="N34" i="2"/>
  <c r="P34" i="2"/>
  <c r="H36" i="2"/>
  <c r="J36" i="2"/>
  <c r="L36" i="2"/>
  <c r="N36" i="2"/>
  <c r="P36" i="2"/>
  <c r="H13" i="1"/>
  <c r="J13" i="1"/>
  <c r="L13" i="1"/>
  <c r="N13" i="1"/>
  <c r="P13" i="1"/>
  <c r="R13" i="1"/>
  <c r="T13" i="1"/>
  <c r="H15" i="1"/>
  <c r="J15" i="1"/>
  <c r="L15" i="1"/>
  <c r="N15" i="1"/>
  <c r="P15" i="1"/>
  <c r="Q15" i="1"/>
  <c r="R15" i="1"/>
  <c r="T15" i="1"/>
  <c r="H16" i="1"/>
  <c r="J16" i="1"/>
  <c r="L16" i="1"/>
  <c r="N16" i="1"/>
  <c r="P16" i="1"/>
  <c r="Q16" i="1"/>
  <c r="R16" i="1"/>
  <c r="T16" i="1"/>
  <c r="E17" i="1"/>
  <c r="H17" i="1"/>
  <c r="I17" i="1"/>
  <c r="J17" i="1"/>
  <c r="L17" i="1"/>
  <c r="N17" i="1"/>
  <c r="P17" i="1"/>
  <c r="Q17" i="1"/>
  <c r="R17" i="1"/>
  <c r="T17" i="1"/>
  <c r="H19" i="1"/>
  <c r="J19" i="1"/>
  <c r="L19" i="1"/>
  <c r="N19" i="1"/>
  <c r="P19" i="1"/>
  <c r="Q19" i="1"/>
  <c r="R19" i="1"/>
  <c r="T19" i="1"/>
  <c r="H21" i="1"/>
  <c r="J21" i="1"/>
  <c r="L21" i="1"/>
  <c r="N21" i="1"/>
  <c r="P21" i="1"/>
  <c r="R21" i="1"/>
  <c r="T21" i="1"/>
  <c r="H22" i="1"/>
  <c r="J22" i="1"/>
  <c r="L22" i="1"/>
  <c r="N22" i="1"/>
  <c r="P22" i="1"/>
  <c r="R22" i="1"/>
  <c r="T22" i="1"/>
</calcChain>
</file>

<file path=xl/sharedStrings.xml><?xml version="1.0" encoding="utf-8"?>
<sst xmlns="http://schemas.openxmlformats.org/spreadsheetml/2006/main" count="124" uniqueCount="55">
  <si>
    <t>Capacitación y Perfeccionamiento</t>
  </si>
  <si>
    <t>Bienes y Servicios de Consumo</t>
  </si>
  <si>
    <t>Asignación por funciones criticas Miles</t>
  </si>
  <si>
    <t>e)</t>
  </si>
  <si>
    <t>Asignación por funciones criticas N° personas</t>
  </si>
  <si>
    <t>Convenios con Personas Naturales Miles de $</t>
  </si>
  <si>
    <t>d)</t>
  </si>
  <si>
    <t>Viáticos en Territorio Nacional</t>
  </si>
  <si>
    <t>c)</t>
  </si>
  <si>
    <t>Horas Extraordinarias</t>
  </si>
  <si>
    <t>b)</t>
  </si>
  <si>
    <t>Dotación Máxima de Personal</t>
  </si>
  <si>
    <t>a)</t>
  </si>
  <si>
    <t>Gastos en Personal</t>
  </si>
  <si>
    <t>Dotación Máxima de Vehículos</t>
  </si>
  <si>
    <t>de Ejecución</t>
  </si>
  <si>
    <t>al 31.12.22</t>
  </si>
  <si>
    <t>4° Trimestre</t>
  </si>
  <si>
    <t>al 30.09.22</t>
  </si>
  <si>
    <t>3er Trimestre</t>
  </si>
  <si>
    <t>al 30.06.22</t>
  </si>
  <si>
    <t>2° Trimestre</t>
  </si>
  <si>
    <t>al 31.03.22</t>
  </si>
  <si>
    <t>1er Trimestre</t>
  </si>
  <si>
    <t>Observaciones</t>
  </si>
  <si>
    <t>%</t>
  </si>
  <si>
    <t>Deveng. Acumul.</t>
  </si>
  <si>
    <t>Devengado</t>
  </si>
  <si>
    <t>Ppto Vigente</t>
  </si>
  <si>
    <t>Ppto Inicial</t>
  </si>
  <si>
    <t>Asociada a:</t>
  </si>
  <si>
    <t>Glosa</t>
  </si>
  <si>
    <t>PROGRAMA 01:  GASTOS ADMINISTRATIVOS</t>
  </si>
  <si>
    <t>CAPITULO 29   :  SERVICIO LOCAL DE EDUCACION LLANQUIHUE</t>
  </si>
  <si>
    <t>(En M$)</t>
  </si>
  <si>
    <t xml:space="preserve">             INFORME DE GLOSAS DE MONTOS MAXIMOS AUTORIZADOS AL 31 DE DICIEMBRE DE 2022</t>
  </si>
  <si>
    <t>Proyectos</t>
  </si>
  <si>
    <t>Iniciativas de Inversión</t>
  </si>
  <si>
    <t>Convenios para el Mejoramiento de la Calidad de la Educación</t>
  </si>
  <si>
    <t>04 05</t>
  </si>
  <si>
    <t>Convenios con Personas Naturales  Miles de $</t>
  </si>
  <si>
    <t>f)</t>
  </si>
  <si>
    <t xml:space="preserve">Convenios con Personas N° personas </t>
  </si>
  <si>
    <t>Horas Extraordinarias Miles</t>
  </si>
  <si>
    <t>Dotación máxima de Asistentes de la Educación Establecimientos Educacionales Escolares Nº de Asistentes de la Educación</t>
  </si>
  <si>
    <t xml:space="preserve">Otros Asistentes de la Educación </t>
  </si>
  <si>
    <t>Ténicos en Educación Parvularia</t>
  </si>
  <si>
    <t>Educadoras de Párvulos</t>
  </si>
  <si>
    <t xml:space="preserve">Dotación en Jardines Infantiles </t>
  </si>
  <si>
    <t>a.2)</t>
  </si>
  <si>
    <t>Dotación Docente, N° de horas docentes Establecimientos Educacionales</t>
  </si>
  <si>
    <t>a.1)</t>
  </si>
  <si>
    <t>Junta Nacional de Jardines Infantiles</t>
  </si>
  <si>
    <t>Dotación máxima de vehículos</t>
  </si>
  <si>
    <t>PROGRAMA 02:  SERVICIO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</si>
</sst>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0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0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0" fontId="3" fillId="0" borderId="6" xfId="1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quotePrefix="1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20" xfId="0" quotePrefix="1" applyNumberFormat="1" applyFont="1" applyBorder="1" applyAlignment="1">
      <alignment horizontal="center" vertical="center"/>
    </xf>
    <xf numFmtId="3" fontId="3" fillId="0" borderId="21" xfId="0" quotePrefix="1" applyNumberFormat="1" applyFont="1" applyBorder="1" applyAlignment="1">
      <alignment horizontal="center" vertical="center"/>
    </xf>
    <xf numFmtId="3" fontId="3" fillId="0" borderId="22" xfId="0" quotePrefix="1" applyNumberFormat="1" applyFont="1" applyBorder="1" applyAlignment="1">
      <alignment horizontal="center" vertical="center"/>
    </xf>
    <xf numFmtId="3" fontId="3" fillId="0" borderId="23" xfId="0" quotePrefix="1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35" xfId="0" applyBorder="1"/>
    <xf numFmtId="0" fontId="0" fillId="0" borderId="36" xfId="0" applyBorder="1"/>
    <xf numFmtId="0" fontId="0" fillId="0" borderId="3" xfId="0" applyBorder="1"/>
    <xf numFmtId="0" fontId="3" fillId="0" borderId="3" xfId="0" quotePrefix="1" applyFont="1" applyBorder="1" applyAlignment="1">
      <alignment horizontal="left" wrapText="1"/>
    </xf>
    <xf numFmtId="0" fontId="3" fillId="0" borderId="37" xfId="0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10" fontId="3" fillId="0" borderId="38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0" fillId="0" borderId="7" xfId="0" applyBorder="1"/>
    <xf numFmtId="10" fontId="3" fillId="0" borderId="40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justify"/>
    </xf>
    <xf numFmtId="3" fontId="3" fillId="2" borderId="41" xfId="0" applyNumberFormat="1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wrapText="1"/>
    </xf>
    <xf numFmtId="3" fontId="3" fillId="0" borderId="38" xfId="0" applyNumberFormat="1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3" fillId="0" borderId="43" xfId="0" applyNumberFormat="1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C745-C24D-48C9-8AAB-F111E406BE78}">
  <dimension ref="A1:V2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" customWidth="1"/>
    <col min="2" max="2" width="2.85546875" customWidth="1"/>
    <col min="3" max="3" width="42.5703125" bestFit="1" customWidth="1"/>
    <col min="4" max="4" width="13.5703125" customWidth="1"/>
    <col min="5" max="16" width="13.5703125" hidden="1" customWidth="1"/>
    <col min="17" max="20" width="13.5703125" customWidth="1"/>
    <col min="21" max="21" width="1.5703125" customWidth="1"/>
    <col min="22" max="22" width="45.5703125" customWidth="1"/>
  </cols>
  <sheetData>
    <row r="1" spans="1:22" x14ac:dyDescent="0.25">
      <c r="A1" s="68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6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x14ac:dyDescent="0.25">
      <c r="A3" s="64"/>
      <c r="B3" s="63"/>
      <c r="C3" s="62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62"/>
    </row>
    <row r="4" spans="1:22" x14ac:dyDescent="0.25">
      <c r="A4" s="61" t="s">
        <v>33</v>
      </c>
      <c r="B4" s="60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8"/>
    </row>
    <row r="5" spans="1:22" x14ac:dyDescent="0.25">
      <c r="A5" s="61" t="s">
        <v>32</v>
      </c>
      <c r="B5" s="60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8"/>
    </row>
    <row r="7" spans="1:22" ht="15.75" thickBot="1" x14ac:dyDescent="0.3">
      <c r="A7" s="57"/>
      <c r="B7" s="56"/>
      <c r="C7" s="5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5"/>
    </row>
    <row r="8" spans="1:22" x14ac:dyDescent="0.25">
      <c r="A8" s="54" t="s">
        <v>31</v>
      </c>
      <c r="B8" s="53"/>
      <c r="C8" s="52" t="s">
        <v>30</v>
      </c>
      <c r="D8" s="51" t="s">
        <v>29</v>
      </c>
      <c r="E8" s="47" t="s">
        <v>28</v>
      </c>
      <c r="F8" s="47" t="s">
        <v>27</v>
      </c>
      <c r="G8" s="47" t="s">
        <v>26</v>
      </c>
      <c r="H8" s="50" t="s">
        <v>25</v>
      </c>
      <c r="I8" s="49" t="s">
        <v>28</v>
      </c>
      <c r="J8" s="47" t="s">
        <v>27</v>
      </c>
      <c r="K8" s="47" t="s">
        <v>26</v>
      </c>
      <c r="L8" s="48" t="s">
        <v>25</v>
      </c>
      <c r="M8" s="47" t="s">
        <v>28</v>
      </c>
      <c r="N8" s="47" t="s">
        <v>27</v>
      </c>
      <c r="O8" s="47" t="s">
        <v>26</v>
      </c>
      <c r="P8" s="48" t="s">
        <v>25</v>
      </c>
      <c r="Q8" s="47" t="s">
        <v>28</v>
      </c>
      <c r="R8" s="47" t="s">
        <v>27</v>
      </c>
      <c r="S8" s="47" t="s">
        <v>26</v>
      </c>
      <c r="T8" s="46" t="s">
        <v>25</v>
      </c>
      <c r="U8" s="36"/>
      <c r="V8" s="45" t="s">
        <v>24</v>
      </c>
    </row>
    <row r="9" spans="1:22" ht="15.75" thickBot="1" x14ac:dyDescent="0.3">
      <c r="A9" s="44"/>
      <c r="B9" s="43"/>
      <c r="C9" s="42"/>
      <c r="D9" s="41"/>
      <c r="E9" s="38" t="s">
        <v>22</v>
      </c>
      <c r="F9" s="38" t="s">
        <v>23</v>
      </c>
      <c r="G9" s="38" t="s">
        <v>22</v>
      </c>
      <c r="H9" s="40" t="s">
        <v>15</v>
      </c>
      <c r="I9" s="39" t="s">
        <v>20</v>
      </c>
      <c r="J9" s="38" t="s">
        <v>21</v>
      </c>
      <c r="K9" s="39" t="s">
        <v>20</v>
      </c>
      <c r="L9" s="39" t="s">
        <v>15</v>
      </c>
      <c r="M9" s="38" t="s">
        <v>18</v>
      </c>
      <c r="N9" s="38" t="s">
        <v>19</v>
      </c>
      <c r="O9" s="38" t="s">
        <v>18</v>
      </c>
      <c r="P9" s="39" t="s">
        <v>15</v>
      </c>
      <c r="Q9" s="38" t="s">
        <v>16</v>
      </c>
      <c r="R9" s="38" t="s">
        <v>17</v>
      </c>
      <c r="S9" s="38" t="s">
        <v>16</v>
      </c>
      <c r="T9" s="37" t="s">
        <v>15</v>
      </c>
      <c r="U9" s="36"/>
      <c r="V9" s="35"/>
    </row>
    <row r="10" spans="1:22" x14ac:dyDescent="0.25">
      <c r="A10" s="34"/>
      <c r="B10" s="33"/>
      <c r="C10" s="32"/>
      <c r="D10" s="31"/>
      <c r="E10" s="31"/>
      <c r="F10" s="31"/>
      <c r="G10" s="31"/>
      <c r="H10" s="30"/>
      <c r="I10" s="31"/>
      <c r="J10" s="31"/>
      <c r="K10" s="31"/>
      <c r="L10" s="30"/>
      <c r="M10" s="31"/>
      <c r="N10" s="31"/>
      <c r="O10" s="31"/>
      <c r="P10" s="30"/>
      <c r="Q10" s="31"/>
      <c r="R10" s="31"/>
      <c r="S10" s="31"/>
      <c r="T10" s="30"/>
      <c r="U10" s="29"/>
      <c r="V10" s="28"/>
    </row>
    <row r="11" spans="1:22" x14ac:dyDescent="0.25">
      <c r="A11" s="22">
        <v>1</v>
      </c>
      <c r="B11" s="21"/>
      <c r="C11" s="27" t="s">
        <v>14</v>
      </c>
      <c r="D11" s="19">
        <v>2</v>
      </c>
      <c r="E11" s="19">
        <v>2</v>
      </c>
      <c r="F11" s="19"/>
      <c r="G11" s="19"/>
      <c r="H11" s="26"/>
      <c r="I11" s="19">
        <v>2</v>
      </c>
      <c r="J11" s="19"/>
      <c r="K11" s="19"/>
      <c r="L11" s="26"/>
      <c r="M11" s="19">
        <v>2</v>
      </c>
      <c r="N11" s="19"/>
      <c r="O11" s="19"/>
      <c r="P11" s="26"/>
      <c r="Q11" s="19">
        <v>2</v>
      </c>
      <c r="R11" s="19"/>
      <c r="S11" s="19"/>
      <c r="T11" s="26"/>
      <c r="U11" s="4"/>
      <c r="V11" s="25"/>
    </row>
    <row r="12" spans="1:22" x14ac:dyDescent="0.25">
      <c r="A12" s="22"/>
      <c r="B12" s="21"/>
      <c r="C12" s="27"/>
      <c r="D12" s="19"/>
      <c r="E12" s="19"/>
      <c r="F12" s="19"/>
      <c r="G12" s="19"/>
      <c r="H12" s="26"/>
      <c r="I12" s="19"/>
      <c r="J12" s="19"/>
      <c r="K12" s="19"/>
      <c r="L12" s="26"/>
      <c r="M12" s="19"/>
      <c r="N12" s="19"/>
      <c r="O12" s="19"/>
      <c r="P12" s="26"/>
      <c r="Q12" s="19"/>
      <c r="R12" s="19"/>
      <c r="S12" s="19"/>
      <c r="T12" s="26"/>
      <c r="U12" s="4"/>
      <c r="V12" s="25"/>
    </row>
    <row r="13" spans="1:22" x14ac:dyDescent="0.25">
      <c r="A13" s="15">
        <v>2</v>
      </c>
      <c r="B13" s="14"/>
      <c r="C13" s="24" t="s">
        <v>13</v>
      </c>
      <c r="D13" s="12">
        <v>1795541</v>
      </c>
      <c r="E13" s="12">
        <v>1835541</v>
      </c>
      <c r="F13" s="12">
        <v>512960</v>
      </c>
      <c r="G13" s="12">
        <v>512960</v>
      </c>
      <c r="H13" s="16">
        <f>G13/E13</f>
        <v>0.27945984317430123</v>
      </c>
      <c r="I13" s="12">
        <v>1835531</v>
      </c>
      <c r="J13" s="12">
        <f>+K13-G13</f>
        <v>550981</v>
      </c>
      <c r="K13" s="12">
        <v>1063941</v>
      </c>
      <c r="L13" s="16">
        <f>K13/I13</f>
        <v>0.57963662831082663</v>
      </c>
      <c r="M13" s="12">
        <v>1835531</v>
      </c>
      <c r="N13" s="12">
        <f>+O13-K13</f>
        <v>562582</v>
      </c>
      <c r="O13" s="12">
        <v>1626523</v>
      </c>
      <c r="P13" s="16">
        <f>O13/M13</f>
        <v>0.88613213288143866</v>
      </c>
      <c r="Q13" s="12">
        <v>2239237</v>
      </c>
      <c r="R13" s="12">
        <f>+S13-O13</f>
        <v>610740.63100000052</v>
      </c>
      <c r="S13" s="12">
        <v>2237263.6310000005</v>
      </c>
      <c r="T13" s="16">
        <f>S13/Q13</f>
        <v>0.99911873151435093</v>
      </c>
      <c r="U13" s="4"/>
      <c r="V13" s="10"/>
    </row>
    <row r="14" spans="1:22" x14ac:dyDescent="0.25">
      <c r="A14" s="15"/>
      <c r="B14" s="14" t="s">
        <v>12</v>
      </c>
      <c r="C14" s="24" t="s">
        <v>11</v>
      </c>
      <c r="D14" s="12">
        <v>77</v>
      </c>
      <c r="E14" s="12">
        <v>77</v>
      </c>
      <c r="F14" s="12"/>
      <c r="G14" s="12"/>
      <c r="H14" s="11"/>
      <c r="I14" s="12">
        <v>77</v>
      </c>
      <c r="J14" s="12"/>
      <c r="K14" s="12"/>
      <c r="L14" s="11"/>
      <c r="M14" s="12">
        <v>77</v>
      </c>
      <c r="N14" s="12"/>
      <c r="O14" s="12"/>
      <c r="P14" s="11"/>
      <c r="Q14" s="12">
        <v>77</v>
      </c>
      <c r="R14" s="12"/>
      <c r="S14" s="12"/>
      <c r="T14" s="11"/>
      <c r="U14" s="4"/>
      <c r="V14" s="10"/>
    </row>
    <row r="15" spans="1:22" x14ac:dyDescent="0.25">
      <c r="A15" s="15"/>
      <c r="B15" s="14" t="s">
        <v>10</v>
      </c>
      <c r="C15" s="24" t="s">
        <v>9</v>
      </c>
      <c r="D15" s="12">
        <v>2824</v>
      </c>
      <c r="E15" s="12">
        <v>2824</v>
      </c>
      <c r="F15" s="12"/>
      <c r="G15" s="12"/>
      <c r="H15" s="16">
        <f>G15/E15</f>
        <v>0</v>
      </c>
      <c r="I15" s="12">
        <v>2824</v>
      </c>
      <c r="J15" s="12">
        <f>+K15-G15</f>
        <v>164</v>
      </c>
      <c r="K15" s="12">
        <v>164</v>
      </c>
      <c r="L15" s="16">
        <f>K15/I15</f>
        <v>5.8073654390934842E-2</v>
      </c>
      <c r="M15" s="12">
        <v>2824</v>
      </c>
      <c r="N15" s="12">
        <f>+O15-K15</f>
        <v>469</v>
      </c>
      <c r="O15" s="12">
        <v>633</v>
      </c>
      <c r="P15" s="16">
        <f>O15/M15</f>
        <v>0.22415014164305949</v>
      </c>
      <c r="Q15" s="12">
        <f>2824+46</f>
        <v>2870</v>
      </c>
      <c r="R15" s="12">
        <f>+S15-O15</f>
        <v>497</v>
      </c>
      <c r="S15" s="12">
        <v>1130</v>
      </c>
      <c r="T15" s="16">
        <f>S15/Q15</f>
        <v>0.39372822299651566</v>
      </c>
      <c r="U15" s="4"/>
      <c r="V15" s="10"/>
    </row>
    <row r="16" spans="1:22" x14ac:dyDescent="0.25">
      <c r="A16" s="15"/>
      <c r="B16" s="14" t="s">
        <v>8</v>
      </c>
      <c r="C16" s="24" t="s">
        <v>7</v>
      </c>
      <c r="D16" s="12">
        <v>13713</v>
      </c>
      <c r="E16" s="12">
        <v>13713</v>
      </c>
      <c r="F16" s="12">
        <v>3205</v>
      </c>
      <c r="G16" s="12">
        <v>3205</v>
      </c>
      <c r="H16" s="16">
        <f>G16/E16</f>
        <v>0.23371982790053233</v>
      </c>
      <c r="I16" s="12">
        <v>13713</v>
      </c>
      <c r="J16" s="12">
        <f>+K16-G16</f>
        <v>3163</v>
      </c>
      <c r="K16" s="12">
        <v>6368</v>
      </c>
      <c r="L16" s="16">
        <f>K16/I16</f>
        <v>0.46437686866477068</v>
      </c>
      <c r="M16" s="12">
        <v>13713</v>
      </c>
      <c r="N16" s="12">
        <f>+O16-K16</f>
        <v>3604</v>
      </c>
      <c r="O16" s="12">
        <v>9972</v>
      </c>
      <c r="P16" s="16">
        <f>O16/M16</f>
        <v>0.72719317436009623</v>
      </c>
      <c r="Q16" s="12">
        <f>13713+214</f>
        <v>13927</v>
      </c>
      <c r="R16" s="12">
        <f>+S16-O16</f>
        <v>4145</v>
      </c>
      <c r="S16" s="12">
        <v>14117</v>
      </c>
      <c r="T16" s="16">
        <f>S16/Q16</f>
        <v>1.0136425648021827</v>
      </c>
      <c r="U16" s="4"/>
      <c r="V16" s="10"/>
    </row>
    <row r="17" spans="1:22" x14ac:dyDescent="0.25">
      <c r="A17" s="15"/>
      <c r="B17" s="14" t="s">
        <v>6</v>
      </c>
      <c r="C17" s="13" t="s">
        <v>5</v>
      </c>
      <c r="D17" s="12">
        <v>9156</v>
      </c>
      <c r="E17" s="12">
        <f>9156+40000</f>
        <v>49156</v>
      </c>
      <c r="F17" s="12">
        <v>1500</v>
      </c>
      <c r="G17" s="12">
        <v>1500</v>
      </c>
      <c r="H17" s="16">
        <f>G17/E17</f>
        <v>3.0515094800227845E-2</v>
      </c>
      <c r="I17" s="12">
        <f>9156+40000</f>
        <v>49156</v>
      </c>
      <c r="J17" s="12">
        <f>+K17-G17</f>
        <v>0</v>
      </c>
      <c r="K17" s="12">
        <v>1500</v>
      </c>
      <c r="L17" s="16">
        <f>K17/I17</f>
        <v>3.0515094800227845E-2</v>
      </c>
      <c r="M17" s="12">
        <v>49156</v>
      </c>
      <c r="N17" s="12">
        <f>+O17-K17</f>
        <v>0</v>
      </c>
      <c r="O17" s="12">
        <v>1500</v>
      </c>
      <c r="P17" s="16">
        <f>O17/M17</f>
        <v>3.0515094800227845E-2</v>
      </c>
      <c r="Q17" s="12">
        <f>49156+149</f>
        <v>49305</v>
      </c>
      <c r="R17" s="12">
        <f>+S17-O17</f>
        <v>39550</v>
      </c>
      <c r="S17" s="12">
        <v>41050</v>
      </c>
      <c r="T17" s="16">
        <f>S17/Q17</f>
        <v>0.83257276138322689</v>
      </c>
      <c r="U17" s="4"/>
      <c r="V17" s="10"/>
    </row>
    <row r="18" spans="1:22" x14ac:dyDescent="0.25">
      <c r="A18" s="15"/>
      <c r="B18" s="14" t="s">
        <v>3</v>
      </c>
      <c r="C18" s="23" t="s">
        <v>4</v>
      </c>
      <c r="D18" s="12">
        <v>4</v>
      </c>
      <c r="E18" s="12">
        <v>4</v>
      </c>
      <c r="F18" s="12"/>
      <c r="G18" s="12"/>
      <c r="H18" s="11"/>
      <c r="I18" s="12">
        <v>4</v>
      </c>
      <c r="J18" s="12"/>
      <c r="K18" s="12"/>
      <c r="L18" s="11"/>
      <c r="M18" s="12">
        <v>4</v>
      </c>
      <c r="N18" s="12"/>
      <c r="O18" s="12"/>
      <c r="P18" s="11"/>
      <c r="Q18" s="12">
        <v>4</v>
      </c>
      <c r="R18" s="12"/>
      <c r="S18" s="12">
        <v>0</v>
      </c>
      <c r="T18" s="11"/>
      <c r="U18" s="4"/>
      <c r="V18" s="10"/>
    </row>
    <row r="19" spans="1:22" x14ac:dyDescent="0.25">
      <c r="A19" s="15"/>
      <c r="B19" s="14" t="s">
        <v>3</v>
      </c>
      <c r="C19" s="23" t="s">
        <v>2</v>
      </c>
      <c r="D19" s="12">
        <v>11303</v>
      </c>
      <c r="E19" s="12">
        <v>11303</v>
      </c>
      <c r="F19" s="12">
        <v>1200</v>
      </c>
      <c r="G19" s="12">
        <v>1200</v>
      </c>
      <c r="H19" s="16">
        <f>G19/E19</f>
        <v>0.1061665044678404</v>
      </c>
      <c r="I19" s="12">
        <v>11303</v>
      </c>
      <c r="J19" s="12">
        <f>+K19-G19</f>
        <v>3000</v>
      </c>
      <c r="K19" s="12">
        <v>4200</v>
      </c>
      <c r="L19" s="16">
        <f>K19/I19</f>
        <v>0.37158276563744141</v>
      </c>
      <c r="M19" s="12">
        <v>11303</v>
      </c>
      <c r="N19" s="12">
        <f>+O19-K19</f>
        <v>3600</v>
      </c>
      <c r="O19" s="12">
        <v>7800</v>
      </c>
      <c r="P19" s="16">
        <f>O19/M19</f>
        <v>0.69008227904096253</v>
      </c>
      <c r="Q19" s="12">
        <f>11303+184</f>
        <v>11487</v>
      </c>
      <c r="R19" s="12">
        <f>+S19-O19</f>
        <v>3348</v>
      </c>
      <c r="S19" s="12">
        <v>11148</v>
      </c>
      <c r="T19" s="16">
        <f>S19/Q19</f>
        <v>0.97048837816662314</v>
      </c>
      <c r="U19" s="4"/>
      <c r="V19" s="10"/>
    </row>
    <row r="20" spans="1:22" x14ac:dyDescent="0.25">
      <c r="A20" s="22"/>
      <c r="B20" s="21"/>
      <c r="C20" s="20"/>
      <c r="D20" s="19"/>
      <c r="E20" s="19"/>
      <c r="F20" s="12"/>
      <c r="G20" s="12"/>
      <c r="H20" s="11"/>
      <c r="I20" s="19"/>
      <c r="J20" s="12"/>
      <c r="K20" s="19"/>
      <c r="L20" s="11"/>
      <c r="M20" s="19"/>
      <c r="N20" s="12"/>
      <c r="O20" s="19"/>
      <c r="P20" s="11"/>
      <c r="Q20" s="19"/>
      <c r="R20" s="12"/>
      <c r="S20" s="19"/>
      <c r="T20" s="11"/>
      <c r="U20" s="4"/>
      <c r="V20" s="10"/>
    </row>
    <row r="21" spans="1:22" x14ac:dyDescent="0.25">
      <c r="A21" s="15">
        <v>3</v>
      </c>
      <c r="B21" s="14"/>
      <c r="C21" s="13" t="s">
        <v>1</v>
      </c>
      <c r="D21" s="12">
        <v>554719</v>
      </c>
      <c r="E21" s="12">
        <v>554719</v>
      </c>
      <c r="F21" s="12">
        <v>63847</v>
      </c>
      <c r="G21" s="12">
        <v>63847</v>
      </c>
      <c r="H21" s="16">
        <f>G21/E21</f>
        <v>0.11509791443956309</v>
      </c>
      <c r="I21" s="12">
        <v>554729</v>
      </c>
      <c r="J21" s="12">
        <f>+K21-G21</f>
        <v>132067</v>
      </c>
      <c r="K21" s="12">
        <v>195914</v>
      </c>
      <c r="L21" s="16">
        <f>K21/I21</f>
        <v>0.35317064728903663</v>
      </c>
      <c r="M21" s="12">
        <v>554729</v>
      </c>
      <c r="N21" s="12">
        <f>+O21-K21</f>
        <v>116286</v>
      </c>
      <c r="O21" s="12">
        <v>312200</v>
      </c>
      <c r="P21" s="16">
        <f>O21/M21</f>
        <v>0.56279732986737663</v>
      </c>
      <c r="Q21" s="12">
        <v>503688</v>
      </c>
      <c r="R21" s="12">
        <f>+S21-O21</f>
        <v>163335.74199999991</v>
      </c>
      <c r="S21" s="12">
        <v>475535.74199999991</v>
      </c>
      <c r="T21" s="16">
        <f>S21/Q21</f>
        <v>0.94410774527088182</v>
      </c>
      <c r="U21" s="4"/>
      <c r="V21" s="10"/>
    </row>
    <row r="22" spans="1:22" x14ac:dyDescent="0.25">
      <c r="A22" s="15"/>
      <c r="B22" s="14"/>
      <c r="C22" s="18" t="s">
        <v>0</v>
      </c>
      <c r="D22" s="12">
        <v>26164</v>
      </c>
      <c r="E22" s="12">
        <v>26164</v>
      </c>
      <c r="F22" s="12">
        <v>0</v>
      </c>
      <c r="G22" s="12">
        <v>0</v>
      </c>
      <c r="H22" s="16">
        <f>G22/E22</f>
        <v>0</v>
      </c>
      <c r="I22" s="12">
        <v>26164</v>
      </c>
      <c r="J22" s="12">
        <f>+K22-G22</f>
        <v>15218</v>
      </c>
      <c r="K22" s="17">
        <v>15218</v>
      </c>
      <c r="L22" s="16">
        <f>K22/I22</f>
        <v>0.58163889313560613</v>
      </c>
      <c r="M22" s="12">
        <v>26164</v>
      </c>
      <c r="N22" s="12">
        <f>+O22-K22</f>
        <v>700</v>
      </c>
      <c r="O22" s="12">
        <v>15918</v>
      </c>
      <c r="P22" s="16">
        <f>O22/M22</f>
        <v>0.60839321204708763</v>
      </c>
      <c r="Q22" s="12">
        <v>26164</v>
      </c>
      <c r="R22" s="12">
        <f>+S22-O22</f>
        <v>9710</v>
      </c>
      <c r="S22" s="17">
        <v>25628</v>
      </c>
      <c r="T22" s="16">
        <f>S22/Q22</f>
        <v>0.97951383580492279</v>
      </c>
      <c r="U22" s="4"/>
      <c r="V22" s="10"/>
    </row>
    <row r="23" spans="1:22" x14ac:dyDescent="0.25">
      <c r="A23" s="15"/>
      <c r="B23" s="14"/>
      <c r="C23" s="13"/>
      <c r="D23" s="12"/>
      <c r="E23" s="12"/>
      <c r="F23" s="12"/>
      <c r="G23" s="12"/>
      <c r="H23" s="11"/>
      <c r="I23" s="12"/>
      <c r="J23" s="12"/>
      <c r="K23" s="12"/>
      <c r="L23" s="11"/>
      <c r="M23" s="12"/>
      <c r="N23" s="12"/>
      <c r="O23" s="12"/>
      <c r="P23" s="11"/>
      <c r="Q23" s="12"/>
      <c r="R23" s="12"/>
      <c r="S23" s="12"/>
      <c r="T23" s="11"/>
      <c r="U23" s="4"/>
      <c r="V23" s="10"/>
    </row>
    <row r="24" spans="1:22" ht="15.75" thickBot="1" x14ac:dyDescent="0.3">
      <c r="A24" s="9"/>
      <c r="B24" s="8"/>
      <c r="C24" s="7"/>
      <c r="D24" s="6"/>
      <c r="E24" s="6"/>
      <c r="F24" s="6"/>
      <c r="G24" s="6"/>
      <c r="H24" s="5"/>
      <c r="I24" s="6"/>
      <c r="J24" s="6"/>
      <c r="K24" s="6"/>
      <c r="L24" s="5"/>
      <c r="M24" s="6"/>
      <c r="N24" s="6"/>
      <c r="O24" s="6"/>
      <c r="P24" s="5"/>
      <c r="Q24" s="6"/>
      <c r="R24" s="6"/>
      <c r="S24" s="6"/>
      <c r="T24" s="5"/>
      <c r="U24" s="4"/>
      <c r="V24" s="3"/>
    </row>
    <row r="25" spans="1:2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EF61-1DFE-48E8-AC03-A341C8BE9F46}">
  <dimension ref="A1:V38"/>
  <sheetViews>
    <sheetView tabSelected="1" workbookViewId="0">
      <selection activeCell="C6" sqref="C6"/>
    </sheetView>
  </sheetViews>
  <sheetFormatPr baseColWidth="10" defaultColWidth="11.42578125" defaultRowHeight="15" x14ac:dyDescent="0.25"/>
  <cols>
    <col min="1" max="1" width="5.42578125" customWidth="1"/>
    <col min="2" max="2" width="2.85546875" customWidth="1"/>
    <col min="3" max="3" width="42.5703125" bestFit="1" customWidth="1"/>
    <col min="4" max="4" width="13.5703125" customWidth="1"/>
    <col min="5" max="16" width="13.5703125" hidden="1" customWidth="1"/>
    <col min="17" max="20" width="13.5703125" customWidth="1"/>
    <col min="21" max="21" width="1.5703125" customWidth="1"/>
    <col min="22" max="22" width="45.5703125" customWidth="1"/>
  </cols>
  <sheetData>
    <row r="1" spans="1:22" x14ac:dyDescent="0.25">
      <c r="A1" s="68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6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x14ac:dyDescent="0.25">
      <c r="A3" s="64"/>
      <c r="B3" s="63"/>
      <c r="C3" s="62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62"/>
    </row>
    <row r="4" spans="1:22" x14ac:dyDescent="0.25">
      <c r="A4" s="61" t="s">
        <v>33</v>
      </c>
      <c r="B4" s="60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8"/>
    </row>
    <row r="5" spans="1:22" x14ac:dyDescent="0.25">
      <c r="A5" s="61" t="s">
        <v>54</v>
      </c>
      <c r="B5" s="60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8"/>
    </row>
    <row r="7" spans="1:22" ht="15.75" thickBot="1" x14ac:dyDescent="0.3">
      <c r="A7" s="57"/>
      <c r="B7" s="56"/>
      <c r="C7" s="5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5"/>
    </row>
    <row r="8" spans="1:22" x14ac:dyDescent="0.25">
      <c r="A8" s="54" t="s">
        <v>31</v>
      </c>
      <c r="B8" s="53"/>
      <c r="C8" s="52" t="s">
        <v>30</v>
      </c>
      <c r="D8" s="51" t="s">
        <v>29</v>
      </c>
      <c r="E8" s="47" t="s">
        <v>28</v>
      </c>
      <c r="F8" s="47" t="s">
        <v>27</v>
      </c>
      <c r="G8" s="47" t="s">
        <v>26</v>
      </c>
      <c r="H8" s="50" t="s">
        <v>25</v>
      </c>
      <c r="I8" s="49" t="s">
        <v>28</v>
      </c>
      <c r="J8" s="47" t="s">
        <v>27</v>
      </c>
      <c r="K8" s="47" t="s">
        <v>26</v>
      </c>
      <c r="L8" s="48" t="s">
        <v>25</v>
      </c>
      <c r="M8" s="47" t="s">
        <v>28</v>
      </c>
      <c r="N8" s="47" t="s">
        <v>27</v>
      </c>
      <c r="O8" s="47" t="s">
        <v>26</v>
      </c>
      <c r="P8" s="48" t="s">
        <v>25</v>
      </c>
      <c r="Q8" s="47" t="s">
        <v>28</v>
      </c>
      <c r="R8" s="47" t="s">
        <v>27</v>
      </c>
      <c r="S8" s="47" t="s">
        <v>26</v>
      </c>
      <c r="T8" s="46" t="s">
        <v>25</v>
      </c>
      <c r="U8" s="36"/>
      <c r="V8" s="45" t="s">
        <v>24</v>
      </c>
    </row>
    <row r="9" spans="1:22" ht="15.75" thickBot="1" x14ac:dyDescent="0.3">
      <c r="A9" s="44"/>
      <c r="B9" s="43"/>
      <c r="C9" s="42"/>
      <c r="D9" s="41"/>
      <c r="E9" s="38" t="s">
        <v>22</v>
      </c>
      <c r="F9" s="38" t="s">
        <v>23</v>
      </c>
      <c r="G9" s="38" t="s">
        <v>22</v>
      </c>
      <c r="H9" s="40" t="s">
        <v>15</v>
      </c>
      <c r="I9" s="39" t="s">
        <v>20</v>
      </c>
      <c r="J9" s="38" t="s">
        <v>21</v>
      </c>
      <c r="K9" s="39" t="s">
        <v>20</v>
      </c>
      <c r="L9" s="39" t="s">
        <v>15</v>
      </c>
      <c r="M9" s="38" t="s">
        <v>18</v>
      </c>
      <c r="N9" s="38" t="s">
        <v>19</v>
      </c>
      <c r="O9" s="38" t="s">
        <v>18</v>
      </c>
      <c r="P9" s="39" t="s">
        <v>15</v>
      </c>
      <c r="Q9" s="38" t="s">
        <v>16</v>
      </c>
      <c r="R9" s="38" t="s">
        <v>17</v>
      </c>
      <c r="S9" s="38" t="s">
        <v>16</v>
      </c>
      <c r="T9" s="37" t="s">
        <v>15</v>
      </c>
      <c r="U9" s="36"/>
      <c r="V9" s="35"/>
    </row>
    <row r="10" spans="1:22" x14ac:dyDescent="0.25">
      <c r="A10" s="34"/>
      <c r="B10" s="33"/>
      <c r="C10" s="32"/>
      <c r="D10" s="31"/>
      <c r="E10" s="31"/>
      <c r="F10" s="31"/>
      <c r="G10" s="31"/>
      <c r="H10" s="30"/>
      <c r="I10" s="31"/>
      <c r="J10" s="31"/>
      <c r="K10" s="31"/>
      <c r="L10" s="88"/>
      <c r="M10" s="31"/>
      <c r="N10" s="31"/>
      <c r="O10" s="31"/>
      <c r="P10" s="88"/>
      <c r="Q10" s="31"/>
      <c r="R10" s="31"/>
      <c r="S10" s="31"/>
      <c r="T10" s="88"/>
      <c r="U10" s="29"/>
      <c r="V10" s="28"/>
    </row>
    <row r="11" spans="1:22" x14ac:dyDescent="0.25">
      <c r="A11" s="22">
        <v>1</v>
      </c>
      <c r="B11" s="21"/>
      <c r="C11" s="27" t="s">
        <v>53</v>
      </c>
      <c r="D11" s="19">
        <v>22</v>
      </c>
      <c r="E11" s="19">
        <v>22</v>
      </c>
      <c r="F11" s="19"/>
      <c r="G11" s="19"/>
      <c r="H11" s="26"/>
      <c r="I11" s="19">
        <v>22</v>
      </c>
      <c r="J11" s="19"/>
      <c r="K11" s="19"/>
      <c r="L11" s="87"/>
      <c r="M11" s="19">
        <v>22</v>
      </c>
      <c r="N11" s="19"/>
      <c r="O11" s="19"/>
      <c r="P11" s="87"/>
      <c r="Q11" s="19">
        <v>22</v>
      </c>
      <c r="R11" s="19"/>
      <c r="S11" s="19"/>
      <c r="T11" s="87"/>
      <c r="U11" s="4"/>
      <c r="V11" s="25"/>
    </row>
    <row r="12" spans="1:22" x14ac:dyDescent="0.25">
      <c r="A12" s="22"/>
      <c r="B12" s="21"/>
      <c r="C12" s="27"/>
      <c r="D12" s="19"/>
      <c r="E12" s="19"/>
      <c r="F12" s="19"/>
      <c r="G12" s="19"/>
      <c r="H12" s="26"/>
      <c r="I12" s="19"/>
      <c r="J12" s="19"/>
      <c r="K12" s="19"/>
      <c r="L12" s="87"/>
      <c r="M12" s="19"/>
      <c r="N12" s="19"/>
      <c r="O12" s="19"/>
      <c r="P12" s="87"/>
      <c r="Q12" s="19"/>
      <c r="R12" s="19"/>
      <c r="S12" s="19"/>
      <c r="T12" s="87"/>
      <c r="U12" s="4"/>
      <c r="V12" s="25"/>
    </row>
    <row r="13" spans="1:22" x14ac:dyDescent="0.25">
      <c r="A13" s="22">
        <v>2</v>
      </c>
      <c r="B13" s="21"/>
      <c r="C13" s="27" t="s">
        <v>52</v>
      </c>
      <c r="D13" s="19">
        <v>1492825</v>
      </c>
      <c r="E13" s="19">
        <v>1492825</v>
      </c>
      <c r="F13" s="12">
        <v>418160</v>
      </c>
      <c r="G13" s="12">
        <v>418160</v>
      </c>
      <c r="H13" s="16">
        <f>G13/E13</f>
        <v>0.2801132081791235</v>
      </c>
      <c r="I13" s="19">
        <v>1492825</v>
      </c>
      <c r="J13" s="12">
        <f>+K13-G13</f>
        <v>369619</v>
      </c>
      <c r="K13" s="19">
        <v>787779</v>
      </c>
      <c r="L13" s="16">
        <f>K13/I13</f>
        <v>0.52771021385627925</v>
      </c>
      <c r="M13" s="19">
        <v>1585937</v>
      </c>
      <c r="N13" s="12">
        <f>+O13-K13</f>
        <v>386865</v>
      </c>
      <c r="O13" s="19">
        <v>1174644</v>
      </c>
      <c r="P13" s="16">
        <f>O13/M13</f>
        <v>0.74066246011033221</v>
      </c>
      <c r="Q13" s="19">
        <v>1585937</v>
      </c>
      <c r="R13" s="12">
        <f>+S13-O13</f>
        <v>409562.56200000015</v>
      </c>
      <c r="S13" s="19">
        <v>1584206.5620000002</v>
      </c>
      <c r="T13" s="16">
        <f>S13/Q13</f>
        <v>0.99890888604023997</v>
      </c>
      <c r="U13" s="4"/>
      <c r="V13" s="25"/>
    </row>
    <row r="14" spans="1:22" x14ac:dyDescent="0.25">
      <c r="A14" s="22"/>
      <c r="B14" s="21"/>
      <c r="C14" s="27"/>
      <c r="D14" s="19"/>
      <c r="E14" s="19"/>
      <c r="F14" s="19"/>
      <c r="G14" s="19"/>
      <c r="H14" s="26"/>
      <c r="I14" s="19"/>
      <c r="J14" s="19"/>
      <c r="K14" s="19"/>
      <c r="L14" s="87"/>
      <c r="M14" s="19"/>
      <c r="N14" s="19"/>
      <c r="O14" s="19"/>
      <c r="P14" s="87"/>
      <c r="Q14" s="19"/>
      <c r="R14" s="19"/>
      <c r="S14" s="19"/>
      <c r="T14" s="87"/>
      <c r="U14" s="4"/>
      <c r="V14" s="25"/>
    </row>
    <row r="15" spans="1:22" x14ac:dyDescent="0.25">
      <c r="A15" s="15">
        <v>3</v>
      </c>
      <c r="B15" s="14"/>
      <c r="C15" s="24" t="s">
        <v>13</v>
      </c>
      <c r="D15" s="12">
        <v>25466785</v>
      </c>
      <c r="E15" s="12">
        <v>25552227</v>
      </c>
      <c r="F15" s="12">
        <v>7370100</v>
      </c>
      <c r="G15" s="12">
        <v>7370100</v>
      </c>
      <c r="H15" s="16">
        <f>G15/E15</f>
        <v>0.28843278513454035</v>
      </c>
      <c r="I15" s="12">
        <v>25565445</v>
      </c>
      <c r="J15" s="12">
        <f>+K15-G15</f>
        <v>7134100</v>
      </c>
      <c r="K15" s="12">
        <v>14504200</v>
      </c>
      <c r="L15" s="16">
        <f>K15/I15</f>
        <v>0.56733610543450352</v>
      </c>
      <c r="M15" s="12">
        <v>30601505</v>
      </c>
      <c r="N15" s="12">
        <f>+O15-K15</f>
        <v>7400627</v>
      </c>
      <c r="O15" s="12">
        <v>21904827</v>
      </c>
      <c r="P15" s="16">
        <f>O15/M15</f>
        <v>0.71580881397826679</v>
      </c>
      <c r="Q15" s="12">
        <v>30601505</v>
      </c>
      <c r="R15" s="12">
        <f>+S15-O15</f>
        <v>8088753.4890000112</v>
      </c>
      <c r="S15" s="12">
        <v>29993580.489000011</v>
      </c>
      <c r="T15" s="16">
        <f>S15/Q15</f>
        <v>0.98013416297662526</v>
      </c>
      <c r="U15" s="4"/>
      <c r="V15" s="10"/>
    </row>
    <row r="16" spans="1:22" x14ac:dyDescent="0.25">
      <c r="A16" s="15"/>
      <c r="B16" s="14" t="s">
        <v>12</v>
      </c>
      <c r="C16" s="24" t="s">
        <v>11</v>
      </c>
      <c r="D16" s="12"/>
      <c r="E16" s="12"/>
      <c r="F16" s="12"/>
      <c r="G16" s="12"/>
      <c r="H16" s="16"/>
      <c r="I16" s="12"/>
      <c r="J16" s="12"/>
      <c r="K16" s="12"/>
      <c r="L16" s="86"/>
      <c r="M16" s="12"/>
      <c r="N16" s="12"/>
      <c r="O16" s="12"/>
      <c r="P16" s="86"/>
      <c r="Q16" s="12"/>
      <c r="R16" s="12"/>
      <c r="S16" s="12"/>
      <c r="T16" s="86"/>
      <c r="U16" s="4"/>
      <c r="V16" s="10"/>
    </row>
    <row r="17" spans="1:22" ht="24.75" x14ac:dyDescent="0.25">
      <c r="A17" s="15"/>
      <c r="B17" s="14" t="s">
        <v>51</v>
      </c>
      <c r="C17" s="85" t="s">
        <v>50</v>
      </c>
      <c r="D17" s="12">
        <v>43120</v>
      </c>
      <c r="E17" s="12">
        <v>43120</v>
      </c>
      <c r="F17" s="12"/>
      <c r="G17" s="12"/>
      <c r="H17" s="11"/>
      <c r="I17" s="12">
        <v>43120</v>
      </c>
      <c r="J17" s="12"/>
      <c r="K17" s="12"/>
      <c r="L17" s="76"/>
      <c r="M17" s="12">
        <v>43120</v>
      </c>
      <c r="N17" s="12"/>
      <c r="O17" s="12"/>
      <c r="P17" s="76"/>
      <c r="Q17" s="12">
        <v>43120</v>
      </c>
      <c r="R17" s="12"/>
      <c r="S17" s="12"/>
      <c r="T17" s="76"/>
      <c r="U17" s="4"/>
      <c r="V17" s="10"/>
    </row>
    <row r="18" spans="1:22" x14ac:dyDescent="0.25">
      <c r="A18" s="15"/>
      <c r="B18" s="14" t="s">
        <v>49</v>
      </c>
      <c r="C18" s="24" t="s">
        <v>48</v>
      </c>
      <c r="D18" s="12"/>
      <c r="E18" s="12"/>
      <c r="F18" s="12"/>
      <c r="G18" s="12"/>
      <c r="H18" s="11"/>
      <c r="I18" s="12"/>
      <c r="J18" s="12"/>
      <c r="K18" s="12"/>
      <c r="L18" s="76"/>
      <c r="M18" s="12"/>
      <c r="N18" s="12"/>
      <c r="O18" s="12"/>
      <c r="P18" s="76"/>
      <c r="Q18" s="12"/>
      <c r="R18" s="12"/>
      <c r="S18" s="12"/>
      <c r="T18" s="76"/>
      <c r="U18" s="4"/>
      <c r="V18" s="10"/>
    </row>
    <row r="19" spans="1:22" x14ac:dyDescent="0.25">
      <c r="A19" s="15"/>
      <c r="B19" s="14"/>
      <c r="C19" s="24" t="s">
        <v>47</v>
      </c>
      <c r="D19" s="12">
        <v>28</v>
      </c>
      <c r="E19" s="12">
        <v>28</v>
      </c>
      <c r="F19" s="12"/>
      <c r="G19" s="12"/>
      <c r="H19" s="11"/>
      <c r="I19" s="12">
        <v>28</v>
      </c>
      <c r="J19" s="12"/>
      <c r="K19" s="12"/>
      <c r="L19" s="76"/>
      <c r="M19" s="12">
        <v>28</v>
      </c>
      <c r="N19" s="12"/>
      <c r="O19" s="12"/>
      <c r="P19" s="76"/>
      <c r="Q19" s="12">
        <v>28</v>
      </c>
      <c r="R19" s="12"/>
      <c r="S19" s="12"/>
      <c r="T19" s="76"/>
      <c r="U19" s="4"/>
      <c r="V19" s="10"/>
    </row>
    <row r="20" spans="1:22" x14ac:dyDescent="0.25">
      <c r="A20" s="15"/>
      <c r="B20" s="14"/>
      <c r="C20" s="13" t="s">
        <v>46</v>
      </c>
      <c r="D20" s="12">
        <v>56</v>
      </c>
      <c r="E20" s="12">
        <v>56</v>
      </c>
      <c r="F20" s="12"/>
      <c r="G20" s="12"/>
      <c r="H20" s="11"/>
      <c r="I20" s="12">
        <v>56</v>
      </c>
      <c r="J20" s="12"/>
      <c r="K20" s="12"/>
      <c r="L20" s="76"/>
      <c r="M20" s="12">
        <v>56</v>
      </c>
      <c r="N20" s="12"/>
      <c r="O20" s="12"/>
      <c r="P20" s="76"/>
      <c r="Q20" s="12">
        <v>56</v>
      </c>
      <c r="R20" s="12"/>
      <c r="S20" s="12"/>
      <c r="T20" s="76"/>
      <c r="U20" s="4"/>
      <c r="V20" s="10"/>
    </row>
    <row r="21" spans="1:22" x14ac:dyDescent="0.25">
      <c r="A21" s="15"/>
      <c r="B21" s="14"/>
      <c r="C21" s="23" t="s">
        <v>45</v>
      </c>
      <c r="D21" s="12">
        <v>46</v>
      </c>
      <c r="E21" s="12">
        <v>46</v>
      </c>
      <c r="F21" s="12"/>
      <c r="G21" s="12"/>
      <c r="H21" s="11"/>
      <c r="I21" s="12">
        <v>46</v>
      </c>
      <c r="J21" s="12"/>
      <c r="K21" s="12"/>
      <c r="L21" s="76"/>
      <c r="M21" s="12">
        <v>46</v>
      </c>
      <c r="N21" s="12"/>
      <c r="O21" s="12"/>
      <c r="P21" s="76"/>
      <c r="Q21" s="12">
        <v>46</v>
      </c>
      <c r="R21" s="12"/>
      <c r="S21" s="12"/>
      <c r="T21" s="76"/>
      <c r="U21" s="4"/>
      <c r="V21" s="10"/>
    </row>
    <row r="22" spans="1:22" x14ac:dyDescent="0.25">
      <c r="A22" s="15"/>
      <c r="B22" s="14"/>
      <c r="C22" s="23"/>
      <c r="D22" s="12"/>
      <c r="E22" s="12"/>
      <c r="F22" s="12"/>
      <c r="G22" s="12"/>
      <c r="H22" s="11"/>
      <c r="I22" s="12"/>
      <c r="J22" s="12"/>
      <c r="K22" s="12"/>
      <c r="L22" s="76"/>
      <c r="M22" s="12"/>
      <c r="N22" s="12"/>
      <c r="O22" s="12"/>
      <c r="P22" s="76"/>
      <c r="Q22" s="12"/>
      <c r="R22" s="12"/>
      <c r="S22" s="12"/>
      <c r="T22" s="76"/>
      <c r="U22" s="4"/>
      <c r="V22" s="10"/>
    </row>
    <row r="23" spans="1:22" ht="36.75" x14ac:dyDescent="0.25">
      <c r="A23" s="15"/>
      <c r="B23" s="14" t="s">
        <v>10</v>
      </c>
      <c r="C23" s="78" t="s">
        <v>44</v>
      </c>
      <c r="D23" s="12">
        <v>742</v>
      </c>
      <c r="E23" s="12">
        <v>742</v>
      </c>
      <c r="F23" s="12"/>
      <c r="G23" s="12"/>
      <c r="H23" s="11"/>
      <c r="I23" s="12">
        <v>742</v>
      </c>
      <c r="J23" s="12"/>
      <c r="K23" s="12"/>
      <c r="L23" s="76"/>
      <c r="M23" s="12">
        <v>742</v>
      </c>
      <c r="N23" s="12"/>
      <c r="O23" s="12"/>
      <c r="P23" s="76"/>
      <c r="Q23" s="12">
        <v>742</v>
      </c>
      <c r="R23" s="12"/>
      <c r="S23" s="12"/>
      <c r="T23" s="76"/>
      <c r="U23" s="4"/>
      <c r="V23" s="10"/>
    </row>
    <row r="24" spans="1:22" x14ac:dyDescent="0.25">
      <c r="A24" s="22"/>
      <c r="B24" s="21" t="s">
        <v>8</v>
      </c>
      <c r="C24" s="20" t="s">
        <v>43</v>
      </c>
      <c r="D24" s="19">
        <v>17125</v>
      </c>
      <c r="E24" s="19">
        <v>17125</v>
      </c>
      <c r="F24" s="12">
        <v>0</v>
      </c>
      <c r="G24" s="12">
        <v>0</v>
      </c>
      <c r="H24" s="16">
        <f>G24/E24</f>
        <v>0</v>
      </c>
      <c r="I24" s="19">
        <v>17125</v>
      </c>
      <c r="J24" s="12">
        <f>+K24-G24</f>
        <v>491</v>
      </c>
      <c r="K24" s="19">
        <v>491</v>
      </c>
      <c r="L24" s="16">
        <f>K24/I24</f>
        <v>2.8671532846715329E-2</v>
      </c>
      <c r="M24" s="19">
        <f>17125+279</f>
        <v>17404</v>
      </c>
      <c r="N24" s="12">
        <f>+O24-K24</f>
        <v>922</v>
      </c>
      <c r="O24" s="19">
        <v>1413</v>
      </c>
      <c r="P24" s="16">
        <f>O24/M24</f>
        <v>8.1188232590209145E-2</v>
      </c>
      <c r="Q24" s="19">
        <v>17125</v>
      </c>
      <c r="R24" s="12">
        <f>+S24-O24</f>
        <v>1240</v>
      </c>
      <c r="S24" s="19">
        <v>2653</v>
      </c>
      <c r="T24" s="16">
        <f>S24/Q24</f>
        <v>0.15491970802919708</v>
      </c>
      <c r="U24" s="4"/>
      <c r="V24" s="10"/>
    </row>
    <row r="25" spans="1:22" ht="25.5" customHeight="1" x14ac:dyDescent="0.25">
      <c r="A25" s="22"/>
      <c r="B25" s="21" t="s">
        <v>6</v>
      </c>
      <c r="C25" s="13" t="s">
        <v>7</v>
      </c>
      <c r="D25" s="12">
        <v>3165</v>
      </c>
      <c r="E25" s="12">
        <v>3165</v>
      </c>
      <c r="F25" s="12">
        <v>0</v>
      </c>
      <c r="G25" s="12">
        <v>0</v>
      </c>
      <c r="H25" s="16">
        <f>G25/E25</f>
        <v>0</v>
      </c>
      <c r="I25" s="12">
        <v>3165</v>
      </c>
      <c r="J25" s="12">
        <f>+K25-G25</f>
        <v>0</v>
      </c>
      <c r="K25" s="12">
        <v>0</v>
      </c>
      <c r="L25" s="16">
        <f>K25/I25</f>
        <v>0</v>
      </c>
      <c r="M25" s="12">
        <f>3165+52</f>
        <v>3217</v>
      </c>
      <c r="N25" s="12">
        <f>+O25-K25</f>
        <v>0</v>
      </c>
      <c r="O25" s="12">
        <v>0</v>
      </c>
      <c r="P25" s="16">
        <f>O25/M25</f>
        <v>0</v>
      </c>
      <c r="Q25" s="17">
        <f>3165+52</f>
        <v>3217</v>
      </c>
      <c r="R25" s="12">
        <f>+S25-O25</f>
        <v>0</v>
      </c>
      <c r="S25" s="12">
        <v>0</v>
      </c>
      <c r="T25" s="16">
        <f>S25/Q25</f>
        <v>0</v>
      </c>
      <c r="U25" s="4"/>
      <c r="V25" s="82"/>
    </row>
    <row r="26" spans="1:22" ht="12.75" customHeight="1" x14ac:dyDescent="0.25">
      <c r="A26" s="22"/>
      <c r="B26" s="14" t="s">
        <v>41</v>
      </c>
      <c r="C26" s="78" t="s">
        <v>42</v>
      </c>
      <c r="D26" s="12">
        <v>155</v>
      </c>
      <c r="E26" s="12">
        <v>155</v>
      </c>
      <c r="F26" s="12"/>
      <c r="G26" s="12"/>
      <c r="H26" s="11"/>
      <c r="I26" s="12">
        <v>155</v>
      </c>
      <c r="J26" s="12"/>
      <c r="K26" s="12"/>
      <c r="L26" s="76"/>
      <c r="M26" s="12">
        <v>155</v>
      </c>
      <c r="N26" s="12"/>
      <c r="O26" s="12"/>
      <c r="P26" s="76"/>
      <c r="Q26" s="12">
        <v>155</v>
      </c>
      <c r="R26" s="12"/>
      <c r="S26" s="12"/>
      <c r="T26" s="76"/>
      <c r="U26" s="4"/>
      <c r="V26" s="10"/>
    </row>
    <row r="27" spans="1:22" x14ac:dyDescent="0.25">
      <c r="A27" s="22"/>
      <c r="B27" s="84" t="s">
        <v>41</v>
      </c>
      <c r="C27" s="78" t="s">
        <v>40</v>
      </c>
      <c r="D27" s="81">
        <v>79759</v>
      </c>
      <c r="E27" s="81">
        <v>79759</v>
      </c>
      <c r="F27" s="12">
        <v>10674</v>
      </c>
      <c r="G27" s="12">
        <v>10674</v>
      </c>
      <c r="H27" s="16">
        <f>G27/E27</f>
        <v>0.13382815732393835</v>
      </c>
      <c r="I27" s="81">
        <v>79759</v>
      </c>
      <c r="J27" s="12">
        <f>+K27-G27</f>
        <v>19618</v>
      </c>
      <c r="K27" s="81">
        <v>30292</v>
      </c>
      <c r="L27" s="16">
        <f>K27/I27</f>
        <v>0.37979412981607091</v>
      </c>
      <c r="M27" s="81">
        <f>79759+1299</f>
        <v>81058</v>
      </c>
      <c r="N27" s="12">
        <f>+O27-K27</f>
        <v>26660</v>
      </c>
      <c r="O27" s="81">
        <v>56952</v>
      </c>
      <c r="P27" s="16">
        <f>O27/M27</f>
        <v>0.70260800907991805</v>
      </c>
      <c r="Q27" s="83">
        <f>79759+1299</f>
        <v>81058</v>
      </c>
      <c r="R27" s="12">
        <f>+S27-O27</f>
        <v>27581</v>
      </c>
      <c r="S27" s="81">
        <v>84533</v>
      </c>
      <c r="T27" s="16">
        <f>S27/Q27</f>
        <v>1.042870537146241</v>
      </c>
      <c r="U27" s="4"/>
      <c r="V27" s="82"/>
    </row>
    <row r="28" spans="1:22" x14ac:dyDescent="0.25">
      <c r="A28" s="15"/>
      <c r="B28" s="79"/>
      <c r="C28" s="79"/>
      <c r="D28" s="79"/>
      <c r="E28" s="79"/>
      <c r="F28" s="12"/>
      <c r="G28" s="12"/>
      <c r="H28" s="76"/>
      <c r="I28" s="79"/>
      <c r="J28" s="81"/>
      <c r="K28" s="79"/>
      <c r="L28" s="80"/>
      <c r="M28" s="79"/>
      <c r="N28" s="81"/>
      <c r="O28" s="79"/>
      <c r="P28" s="80"/>
      <c r="Q28" s="79"/>
      <c r="R28" s="81"/>
      <c r="S28" s="79"/>
      <c r="T28" s="80"/>
      <c r="U28" s="4"/>
      <c r="V28" s="74"/>
    </row>
    <row r="29" spans="1:22" x14ac:dyDescent="0.25">
      <c r="A29" s="15" t="s">
        <v>39</v>
      </c>
      <c r="B29" s="15"/>
      <c r="C29" s="13" t="s">
        <v>1</v>
      </c>
      <c r="D29" s="12">
        <v>5585930</v>
      </c>
      <c r="E29" s="12">
        <v>6310125</v>
      </c>
      <c r="F29" s="12">
        <v>554909</v>
      </c>
      <c r="G29" s="12">
        <v>554909</v>
      </c>
      <c r="H29" s="16">
        <f>G29/E29</f>
        <v>8.7939462371981539E-2</v>
      </c>
      <c r="I29" s="12">
        <v>6329415</v>
      </c>
      <c r="J29" s="12">
        <f>+K29-G29</f>
        <v>1943051</v>
      </c>
      <c r="K29" s="12">
        <v>2497960</v>
      </c>
      <c r="L29" s="16">
        <f>K29/I29</f>
        <v>0.39465890607583798</v>
      </c>
      <c r="M29" s="12">
        <v>7468826</v>
      </c>
      <c r="N29" s="12">
        <f>+O29-K29</f>
        <v>2089484</v>
      </c>
      <c r="O29" s="12">
        <v>4587444</v>
      </c>
      <c r="P29" s="16">
        <f>O29/M29</f>
        <v>0.614212193455839</v>
      </c>
      <c r="Q29" s="12">
        <v>7468826</v>
      </c>
      <c r="R29" s="12">
        <v>2405090</v>
      </c>
      <c r="S29" s="17">
        <v>6992536</v>
      </c>
      <c r="T29" s="16">
        <v>0.93622893343612501</v>
      </c>
      <c r="U29" s="75"/>
      <c r="V29" s="10"/>
    </row>
    <row r="30" spans="1:22" ht="15.75" thickBot="1" x14ac:dyDescent="0.3">
      <c r="A30" s="15"/>
      <c r="B30" s="79"/>
      <c r="C30" s="13" t="s">
        <v>0</v>
      </c>
      <c r="D30" s="12">
        <v>196892</v>
      </c>
      <c r="E30" s="12">
        <v>196892</v>
      </c>
      <c r="F30" s="12">
        <v>4500</v>
      </c>
      <c r="G30" s="12">
        <v>4500</v>
      </c>
      <c r="H30" s="16">
        <f>G30/E30</f>
        <v>2.2855169331410113E-2</v>
      </c>
      <c r="I30" s="12">
        <v>196892</v>
      </c>
      <c r="J30" s="12">
        <f>+K30-G30</f>
        <v>27160</v>
      </c>
      <c r="K30" s="17">
        <v>31660</v>
      </c>
      <c r="L30" s="16">
        <f>K30/I30</f>
        <v>0.16079881356276537</v>
      </c>
      <c r="M30" s="12">
        <v>196892</v>
      </c>
      <c r="N30" s="12">
        <f>+O30-K30</f>
        <v>3383</v>
      </c>
      <c r="O30" s="12">
        <v>35043</v>
      </c>
      <c r="P30" s="16">
        <f>O30/M30</f>
        <v>0.17798082197346768</v>
      </c>
      <c r="Q30" s="12">
        <v>196892</v>
      </c>
      <c r="R30" s="12">
        <v>22577</v>
      </c>
      <c r="S30" s="12">
        <v>57620</v>
      </c>
      <c r="T30" s="16">
        <v>0.29264774597241128</v>
      </c>
      <c r="U30" s="70"/>
      <c r="V30" s="69"/>
    </row>
    <row r="31" spans="1:22" x14ac:dyDescent="0.25">
      <c r="A31" s="15"/>
      <c r="B31" s="77"/>
      <c r="C31" s="78"/>
      <c r="D31" s="12"/>
      <c r="E31" s="12"/>
      <c r="F31" s="12"/>
      <c r="G31" s="12"/>
      <c r="H31" s="16"/>
      <c r="I31" s="12"/>
      <c r="J31" s="12"/>
      <c r="K31" s="12"/>
      <c r="L31" s="16"/>
      <c r="M31" s="12"/>
      <c r="N31" s="12"/>
      <c r="O31" s="12"/>
      <c r="P31" s="16"/>
      <c r="Q31" s="12"/>
      <c r="R31" s="12"/>
      <c r="S31" s="12"/>
      <c r="T31" s="16"/>
      <c r="U31" s="75"/>
      <c r="V31" s="74"/>
    </row>
    <row r="32" spans="1:22" x14ac:dyDescent="0.25">
      <c r="A32" s="15">
        <v>7</v>
      </c>
      <c r="B32" s="77"/>
      <c r="C32" s="13" t="s">
        <v>38</v>
      </c>
      <c r="D32" s="12">
        <v>10</v>
      </c>
      <c r="E32" s="12">
        <v>10</v>
      </c>
      <c r="F32" s="12">
        <v>0</v>
      </c>
      <c r="G32" s="12">
        <v>0</v>
      </c>
      <c r="H32" s="16">
        <f>G32/E32</f>
        <v>0</v>
      </c>
      <c r="I32" s="12">
        <v>10</v>
      </c>
      <c r="J32" s="12">
        <f>+K32-G32</f>
        <v>0</v>
      </c>
      <c r="K32" s="12">
        <v>0</v>
      </c>
      <c r="L32" s="16">
        <f>K32/I32</f>
        <v>0</v>
      </c>
      <c r="M32" s="12">
        <v>10</v>
      </c>
      <c r="N32" s="12">
        <f>+O32-K32</f>
        <v>0</v>
      </c>
      <c r="O32" s="12">
        <v>0</v>
      </c>
      <c r="P32" s="16">
        <f>O32/M32</f>
        <v>0</v>
      </c>
      <c r="Q32" s="12">
        <v>10</v>
      </c>
      <c r="R32" s="12">
        <v>0</v>
      </c>
      <c r="S32" s="12">
        <v>0</v>
      </c>
      <c r="T32" s="16">
        <v>0</v>
      </c>
      <c r="U32" s="75"/>
      <c r="V32" s="74"/>
    </row>
    <row r="33" spans="1:22" x14ac:dyDescent="0.25">
      <c r="A33" s="15"/>
      <c r="B33" s="77"/>
      <c r="C33" s="13"/>
      <c r="D33" s="12"/>
      <c r="E33" s="12"/>
      <c r="F33" s="12"/>
      <c r="G33" s="12"/>
      <c r="H33" s="16"/>
      <c r="I33" s="12"/>
      <c r="J33" s="12"/>
      <c r="K33" s="12"/>
      <c r="L33" s="76"/>
      <c r="M33" s="12"/>
      <c r="N33" s="12"/>
      <c r="O33" s="12"/>
      <c r="P33" s="76"/>
      <c r="Q33" s="12"/>
      <c r="R33" s="12"/>
      <c r="S33" s="12"/>
      <c r="T33" s="76"/>
      <c r="U33" s="75"/>
      <c r="V33" s="74"/>
    </row>
    <row r="34" spans="1:22" x14ac:dyDescent="0.25">
      <c r="A34" s="15">
        <v>8</v>
      </c>
      <c r="B34" s="77"/>
      <c r="C34" s="13" t="s">
        <v>37</v>
      </c>
      <c r="D34" s="12">
        <v>4170359</v>
      </c>
      <c r="E34" s="12">
        <v>4485778</v>
      </c>
      <c r="F34" s="12">
        <v>23432</v>
      </c>
      <c r="G34" s="12">
        <v>23432</v>
      </c>
      <c r="H34" s="16">
        <f>G34/E34</f>
        <v>5.2236200721480202E-3</v>
      </c>
      <c r="I34" s="12">
        <v>4485778</v>
      </c>
      <c r="J34" s="12">
        <f>+K34-G34</f>
        <v>211152</v>
      </c>
      <c r="K34" s="12">
        <v>234584</v>
      </c>
      <c r="L34" s="16">
        <f>K34/I34</f>
        <v>5.2295053388732124E-2</v>
      </c>
      <c r="M34" s="12">
        <v>3192318</v>
      </c>
      <c r="N34" s="12">
        <f>+O34-K34</f>
        <v>316842</v>
      </c>
      <c r="O34" s="12">
        <v>551426</v>
      </c>
      <c r="P34" s="16">
        <f>O34/M34</f>
        <v>0.17273529767397861</v>
      </c>
      <c r="Q34" s="17">
        <v>3192318</v>
      </c>
      <c r="R34" s="12">
        <v>566769.47199999983</v>
      </c>
      <c r="S34" s="12">
        <v>1118195.4719999998</v>
      </c>
      <c r="T34" s="16">
        <v>0.35027696864786023</v>
      </c>
      <c r="U34" s="75"/>
      <c r="V34" s="74"/>
    </row>
    <row r="35" spans="1:22" x14ac:dyDescent="0.25">
      <c r="A35" s="15"/>
      <c r="B35" s="77"/>
      <c r="C35" s="13"/>
      <c r="D35" s="12"/>
      <c r="E35" s="12"/>
      <c r="F35" s="12"/>
      <c r="G35" s="12"/>
      <c r="H35" s="16"/>
      <c r="I35" s="12"/>
      <c r="J35" s="12"/>
      <c r="K35" s="12"/>
      <c r="L35" s="76"/>
      <c r="M35" s="12"/>
      <c r="N35" s="12"/>
      <c r="O35" s="12"/>
      <c r="P35" s="76"/>
      <c r="Q35" s="12"/>
      <c r="R35" s="12"/>
      <c r="S35" s="12"/>
      <c r="T35" s="76"/>
      <c r="U35" s="75"/>
      <c r="V35" s="74"/>
    </row>
    <row r="36" spans="1:22" x14ac:dyDescent="0.25">
      <c r="A36" s="15">
        <v>9</v>
      </c>
      <c r="B36" s="77"/>
      <c r="C36" s="13" t="s">
        <v>36</v>
      </c>
      <c r="D36" s="12">
        <v>4170359</v>
      </c>
      <c r="E36" s="12">
        <v>4485778</v>
      </c>
      <c r="F36" s="12">
        <v>23432</v>
      </c>
      <c r="G36" s="12">
        <v>23432</v>
      </c>
      <c r="H36" s="16">
        <f>G36/E36</f>
        <v>5.2236200721480202E-3</v>
      </c>
      <c r="I36" s="12">
        <v>4485778</v>
      </c>
      <c r="J36" s="12">
        <f>+K36-G36</f>
        <v>211152</v>
      </c>
      <c r="K36" s="12">
        <v>234584</v>
      </c>
      <c r="L36" s="16">
        <f>K36/I36</f>
        <v>5.2295053388732124E-2</v>
      </c>
      <c r="M36" s="12">
        <v>3192318</v>
      </c>
      <c r="N36" s="12">
        <f>+O36-K36</f>
        <v>316842</v>
      </c>
      <c r="O36" s="12">
        <v>551426</v>
      </c>
      <c r="P36" s="16">
        <f>O36/M36</f>
        <v>0.17273529767397861</v>
      </c>
      <c r="Q36" s="17">
        <v>3192318</v>
      </c>
      <c r="R36" s="12">
        <v>566769.47199999983</v>
      </c>
      <c r="S36" s="12">
        <v>1118195.4719999998</v>
      </c>
      <c r="T36" s="16">
        <v>0.35027696864786023</v>
      </c>
      <c r="U36" s="75"/>
      <c r="V36" s="74"/>
    </row>
    <row r="37" spans="1:22" x14ac:dyDescent="0.25">
      <c r="A37" s="15"/>
      <c r="B37" s="77"/>
      <c r="C37" s="13"/>
      <c r="D37" s="12"/>
      <c r="E37" s="12"/>
      <c r="F37" s="12"/>
      <c r="G37" s="12"/>
      <c r="H37" s="16"/>
      <c r="I37" s="12"/>
      <c r="J37" s="12"/>
      <c r="K37" s="12"/>
      <c r="L37" s="76"/>
      <c r="M37" s="12"/>
      <c r="N37" s="12"/>
      <c r="O37" s="12"/>
      <c r="P37" s="76"/>
      <c r="Q37" s="12"/>
      <c r="R37" s="12"/>
      <c r="S37" s="12"/>
      <c r="T37" s="76"/>
      <c r="U37" s="75"/>
      <c r="V37" s="74"/>
    </row>
    <row r="38" spans="1:22" ht="15.75" thickBot="1" x14ac:dyDescent="0.3">
      <c r="A38" s="9"/>
      <c r="B38" s="72"/>
      <c r="C38" s="73"/>
      <c r="D38" s="6"/>
      <c r="E38" s="6"/>
      <c r="F38" s="72"/>
      <c r="G38" s="72"/>
      <c r="H38" s="71"/>
      <c r="I38" s="6"/>
      <c r="J38" s="72"/>
      <c r="K38" s="72"/>
      <c r="L38" s="71"/>
      <c r="M38" s="6"/>
      <c r="N38" s="72"/>
      <c r="O38" s="72"/>
      <c r="P38" s="71"/>
      <c r="Q38" s="6"/>
      <c r="R38" s="72"/>
      <c r="S38" s="72"/>
      <c r="T38" s="71"/>
      <c r="U38" s="70"/>
      <c r="V38" s="69"/>
    </row>
  </sheetData>
  <mergeCells count="6"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2901 DIC</vt:lpstr>
      <vt:lpstr>2902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</dc:creator>
  <cp:lastModifiedBy>Catalina</cp:lastModifiedBy>
  <dcterms:created xsi:type="dcterms:W3CDTF">2023-05-08T15:43:15Z</dcterms:created>
  <dcterms:modified xsi:type="dcterms:W3CDTF">2023-05-08T15:44:52Z</dcterms:modified>
</cp:coreProperties>
</file>